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888" windowWidth="12120" windowHeight="8916" tabRatio="746" activeTab="0"/>
  </bookViews>
  <sheets>
    <sheet name="CR - Opatření 2" sheetId="1" r:id="rId1"/>
    <sheet name="List1" sheetId="2" r:id="rId2"/>
  </sheets>
  <definedNames>
    <definedName name="_xlnm._FilterDatabase" localSheetId="0" hidden="1">'CR - Opatření 2'!$A$14:$N$33</definedName>
    <definedName name="_xlnm.Print_Titles" localSheetId="0">'CR - Opatření 2'!$13:$14</definedName>
    <definedName name="_xlnm.Print_Area" localSheetId="0">'CR - Opatření 2'!$A$1:$P$37</definedName>
  </definedNames>
  <calcPr fullCalcOnLoad="1"/>
</workbook>
</file>

<file path=xl/sharedStrings.xml><?xml version="1.0" encoding="utf-8"?>
<sst xmlns="http://schemas.openxmlformats.org/spreadsheetml/2006/main" count="233" uniqueCount="123">
  <si>
    <t>-</t>
  </si>
  <si>
    <t>NÁZEV PROJEKTU</t>
  </si>
  <si>
    <t>ŽADATEL</t>
  </si>
  <si>
    <t>PRÁVNÍ FORMA</t>
  </si>
  <si>
    <t>ČÍSELNÝ KÓD ŽÁDOSTI</t>
  </si>
  <si>
    <t>občanské sdružení</t>
  </si>
  <si>
    <t>OSVČ</t>
  </si>
  <si>
    <t>Celkem</t>
  </si>
  <si>
    <t>příspěvková organizace</t>
  </si>
  <si>
    <t xml:space="preserve"> -</t>
  </si>
  <si>
    <t>Požadovaný příspěvek žadatelem v Kč</t>
  </si>
  <si>
    <t>obecně prospěšná společnost</t>
  </si>
  <si>
    <t>ODŮVODNĚNÍ KOMISE, POKUD PROJEKT NEDOSÁHL 65 BODŮ</t>
  </si>
  <si>
    <t>Celkové náklady/výdaje projektu uvedené  žadatelem v Kč</t>
  </si>
  <si>
    <t>VYŘAZENO V 1. KOLE ADMINISTRÁTOREM</t>
  </si>
  <si>
    <t>VYŘAZENO V 2. KOLE HODNOTÍCÍ KOMISÍ</t>
  </si>
  <si>
    <t>ZÍSKANÉ BODY PŘI HODNOCENÍ PROJEKTU</t>
  </si>
  <si>
    <t>ZAHÁJENÍ</t>
  </si>
  <si>
    <t>UKONČENÍ</t>
  </si>
  <si>
    <t>Navržený příspěvek
v %</t>
  </si>
  <si>
    <t>NAVRŽENÝ PŘÍSPĚVEK HODNOTÍCÍ KOMISÍ
V Kč</t>
  </si>
  <si>
    <t>(sestupně řazené žádosti podle počtu dosažených bodů)</t>
  </si>
  <si>
    <t>x</t>
  </si>
  <si>
    <t>Grantový program na podporu cestovního ruchu v roce  2014</t>
  </si>
  <si>
    <t>Opatření 2 - GRANTY - podpora rozvoje cestovního ruchu: 1. výzva - číslo výzvy 6412/1</t>
  </si>
  <si>
    <t>Podopatření</t>
  </si>
  <si>
    <t>6412/1/02</t>
  </si>
  <si>
    <t>Ekocentrum - Elektrárna královského města Písku</t>
  </si>
  <si>
    <t>Švejkova padesátka 2014</t>
  </si>
  <si>
    <t>6412/1/09</t>
  </si>
  <si>
    <t>OS Přátelé Kamenného mostu Písek</t>
  </si>
  <si>
    <t>Jarní slavnost na Kamenném mostě</t>
  </si>
  <si>
    <t>6412/1/12</t>
  </si>
  <si>
    <t>Letní slavnost u Kamenného mostu</t>
  </si>
  <si>
    <t>6412/1/11</t>
  </si>
  <si>
    <t>Běh mezi mosty</t>
  </si>
  <si>
    <t>6412/1/03</t>
  </si>
  <si>
    <t>Folklorní soubor Písečan</t>
  </si>
  <si>
    <t>Regionální festival -Smiltene</t>
  </si>
  <si>
    <t>6412/1/13</t>
  </si>
  <si>
    <t>Poláková Veronika Agentrura Verona</t>
  </si>
  <si>
    <t>Písecký víkend módy 2014</t>
  </si>
  <si>
    <t>6412/1/17</t>
  </si>
  <si>
    <t>Sdružení Písecký komorní orchestr</t>
  </si>
  <si>
    <t>Koncert Píseckého komorního orchestru na Zemské zahradní výstavě "Donaugartenschau" v Deggendorfu</t>
  </si>
  <si>
    <t>6412/1/15</t>
  </si>
  <si>
    <t>Prácheňské muzeum</t>
  </si>
  <si>
    <t>Spolupráce a výměna muzeí partnerských měst Písek - Wetzlar - Deggendorf</t>
  </si>
  <si>
    <t>6412/1/10</t>
  </si>
  <si>
    <t>Suvenýry Kamenný most Písek</t>
  </si>
  <si>
    <t>6412/1/08</t>
  </si>
  <si>
    <t>Nadace Jihočeské cyklostezky</t>
  </si>
  <si>
    <t>nadace</t>
  </si>
  <si>
    <t>Reedice propagačních materiálů Píseckem na kole</t>
  </si>
  <si>
    <t>6412/1/05</t>
  </si>
  <si>
    <t xml:space="preserve">LezeTop </t>
  </si>
  <si>
    <t>společnost s ručením omezeným</t>
  </si>
  <si>
    <t>Mladé lezecké hvězdy v Písku</t>
  </si>
  <si>
    <t>6412/1/16</t>
  </si>
  <si>
    <t xml:space="preserve">Prostor pro všechny </t>
  </si>
  <si>
    <t>Slavnosti piva Písek</t>
  </si>
  <si>
    <t>6412/1/07</t>
  </si>
  <si>
    <t>Adrenalin v Písku</t>
  </si>
  <si>
    <t>6412/1/18</t>
  </si>
  <si>
    <t>Štefan Oršoš</t>
  </si>
  <si>
    <t>Všechny chutě světa</t>
  </si>
  <si>
    <t>6412/1/14</t>
  </si>
  <si>
    <t>Rozšíření nabídky PM o jazykové mutace audioprůvodců</t>
  </si>
  <si>
    <t>6412/1/06</t>
  </si>
  <si>
    <t>Film and slide show weekend festival 2014</t>
  </si>
  <si>
    <t>6412/1/04</t>
  </si>
  <si>
    <t>Krejčí Marie</t>
  </si>
  <si>
    <t>27. ročník Mezinárodních kurzů pro mladé houslisty</t>
  </si>
  <si>
    <t>6412/1/01</t>
  </si>
  <si>
    <t>Dům dětí a mládeže</t>
  </si>
  <si>
    <t>Vinobranie/hranie</t>
  </si>
  <si>
    <t>3.5.</t>
  </si>
  <si>
    <t>1.4.</t>
  </si>
  <si>
    <t>31.4.</t>
  </si>
  <si>
    <t>1.7.</t>
  </si>
  <si>
    <t>31.7.</t>
  </si>
  <si>
    <t>5.9.</t>
  </si>
  <si>
    <t>31.8.</t>
  </si>
  <si>
    <t>23.5.</t>
  </si>
  <si>
    <t>24.5.</t>
  </si>
  <si>
    <t>1.6.</t>
  </si>
  <si>
    <t>17.8.</t>
  </si>
  <si>
    <t>1.1.</t>
  </si>
  <si>
    <t>31.12.</t>
  </si>
  <si>
    <t>31.11.</t>
  </si>
  <si>
    <t>1.11.</t>
  </si>
  <si>
    <t>30.11.</t>
  </si>
  <si>
    <t>6.9.</t>
  </si>
  <si>
    <t>27.6.</t>
  </si>
  <si>
    <t>28.6.</t>
  </si>
  <si>
    <t>13.9.</t>
  </si>
  <si>
    <t>1.12.</t>
  </si>
  <si>
    <t>29.6.</t>
  </si>
  <si>
    <t>11.7.</t>
  </si>
  <si>
    <t>1.9.</t>
  </si>
  <si>
    <t>30.9.</t>
  </si>
  <si>
    <t>Náhradník</t>
  </si>
  <si>
    <t>ANO</t>
  </si>
  <si>
    <t>malý dopad projektu do cestovního ruchu</t>
  </si>
  <si>
    <t>nízká kvalita projektu</t>
  </si>
  <si>
    <t xml:space="preserve">Poznámka: </t>
  </si>
  <si>
    <t>Byla vyčerpána celá alokovaná částka.</t>
  </si>
  <si>
    <t>Poznámka</t>
  </si>
  <si>
    <t>Celková alokace</t>
  </si>
  <si>
    <t>Min. a max. výše příspěvku:</t>
  </si>
  <si>
    <t>Víceleté granty z r. 2012 - 2013</t>
  </si>
  <si>
    <t>2.1 - Drobné projekty CR</t>
  </si>
  <si>
    <t>10 000 Kč - 50 000 Kč</t>
  </si>
  <si>
    <t>Odmítnutá víceletá podpora z r. 2013</t>
  </si>
  <si>
    <t>2.2 - Velké projekty CR</t>
  </si>
  <si>
    <t>50 000 Kč - 400 000 Kč</t>
  </si>
  <si>
    <t>Víceleté granty z r. 2012 - 2013 po změně</t>
  </si>
  <si>
    <t>2.3 - Výměny s partnerskými městy</t>
  </si>
  <si>
    <t>Alokace pro r. 2014</t>
  </si>
  <si>
    <t>PŘEDPOKLADREALIZACE PROJEKTU
v r. 2014</t>
  </si>
  <si>
    <t>Zpracovala Václava Lorencová</t>
  </si>
  <si>
    <t>Dne: 25.10.2013</t>
  </si>
  <si>
    <t>Příloha č. 2 - Hodnotící tabulka č. 1 – finanční příspěvky ke schválení v tabulce excel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</si>
</sst>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¥€-2]\ #\ ##,000_);[Red]\([$€-2]\ #\ ##,000\)"/>
    <numFmt numFmtId="194" formatCode="#,##0.00\ _K_č"/>
    <numFmt numFmtId="195" formatCode="#,##0\ &quot;Kč&quot;"/>
  </numFmts>
  <fonts count="65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sz val="24"/>
      <name val="Arial CE"/>
      <family val="2"/>
    </font>
    <font>
      <b/>
      <sz val="24"/>
      <name val="Arial CE"/>
      <family val="2"/>
    </font>
    <font>
      <sz val="26"/>
      <name val="Arial CE"/>
      <family val="2"/>
    </font>
    <font>
      <sz val="16"/>
      <name val="Arial CE"/>
      <family val="0"/>
    </font>
    <font>
      <b/>
      <sz val="18"/>
      <name val="Arial CE"/>
      <family val="0"/>
    </font>
    <font>
      <sz val="18"/>
      <name val="Arial CE"/>
      <family val="0"/>
    </font>
    <font>
      <b/>
      <sz val="36"/>
      <name val="Arial CE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56"/>
      <name val="Arial CE"/>
      <family val="0"/>
    </font>
    <font>
      <b/>
      <sz val="16"/>
      <color indexed="18"/>
      <name val="Arial CE"/>
      <family val="0"/>
    </font>
    <font>
      <b/>
      <sz val="16"/>
      <color indexed="56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3" tint="-0.4999699890613556"/>
      <name val="Arial CE"/>
      <family val="0"/>
    </font>
    <font>
      <b/>
      <sz val="16"/>
      <color rgb="FF000099"/>
      <name val="Arial CE"/>
      <family val="0"/>
    </font>
    <font>
      <b/>
      <sz val="16"/>
      <color theme="3" tint="-0.4999699890613556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FFB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39" applyFont="1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39" applyBorder="1" applyAlignment="1">
      <alignment/>
    </xf>
    <xf numFmtId="49" fontId="0" fillId="0" borderId="0" xfId="0" applyNumberFormat="1" applyBorder="1" applyAlignment="1">
      <alignment wrapText="1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9" fontId="6" fillId="0" borderId="0" xfId="0" applyNumberFormat="1" applyFont="1" applyBorder="1" applyAlignment="1">
      <alignment horizontal="left" vertical="center" wrapText="1"/>
    </xf>
    <xf numFmtId="165" fontId="1" fillId="0" borderId="0" xfId="39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39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6" fillId="13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165" fontId="5" fillId="0" borderId="0" xfId="39" applyNumberFormat="1" applyFont="1" applyFill="1" applyBorder="1" applyAlignment="1">
      <alignment horizontal="center" vertical="center" wrapText="1"/>
    </xf>
    <xf numFmtId="189" fontId="5" fillId="13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44" fontId="5" fillId="33" borderId="11" xfId="39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5" fillId="34" borderId="12" xfId="34" applyNumberFormat="1" applyFont="1" applyFill="1" applyBorder="1" applyAlignment="1">
      <alignment horizontal="center" vertical="center" wrapText="1"/>
    </xf>
    <xf numFmtId="189" fontId="5" fillId="34" borderId="12" xfId="34" applyNumberFormat="1" applyFont="1" applyFill="1" applyBorder="1" applyAlignment="1">
      <alignment horizontal="center" vertical="center" wrapText="1"/>
    </xf>
    <xf numFmtId="179" fontId="5" fillId="34" borderId="12" xfId="34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179" fontId="62" fillId="33" borderId="12" xfId="34" applyNumberFormat="1" applyFont="1" applyFill="1" applyBorder="1" applyAlignment="1">
      <alignment horizontal="center" vertical="center" wrapText="1"/>
    </xf>
    <xf numFmtId="16" fontId="62" fillId="10" borderId="12" xfId="0" applyNumberFormat="1" applyFont="1" applyFill="1" applyBorder="1" applyAlignment="1">
      <alignment horizontal="center" vertical="center" wrapText="1"/>
    </xf>
    <xf numFmtId="16" fontId="62" fillId="3" borderId="12" xfId="0" applyNumberFormat="1" applyFont="1" applyFill="1" applyBorder="1" applyAlignment="1">
      <alignment horizontal="center" vertical="center" wrapText="1"/>
    </xf>
    <xf numFmtId="16" fontId="62" fillId="18" borderId="12" xfId="0" applyNumberFormat="1" applyFont="1" applyFill="1" applyBorder="1" applyAlignment="1">
      <alignment horizontal="center" vertical="center" wrapText="1"/>
    </xf>
    <xf numFmtId="0" fontId="5" fillId="34" borderId="13" xfId="34" applyNumberFormat="1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34" borderId="16" xfId="34" applyNumberFormat="1" applyFont="1" applyFill="1" applyBorder="1" applyAlignment="1">
      <alignment horizontal="center" vertical="center" wrapText="1"/>
    </xf>
    <xf numFmtId="41" fontId="5" fillId="35" borderId="16" xfId="39" applyNumberFormat="1" applyFont="1" applyFill="1" applyBorder="1" applyAlignment="1">
      <alignment horizontal="center" vertical="center"/>
    </xf>
    <xf numFmtId="41" fontId="5" fillId="35" borderId="17" xfId="39" applyNumberFormat="1" applyFont="1" applyFill="1" applyBorder="1" applyAlignment="1">
      <alignment horizontal="center" vertical="center"/>
    </xf>
    <xf numFmtId="0" fontId="17" fillId="0" borderId="0" xfId="0" applyFont="1" applyBorder="1" applyAlignment="1" applyProtection="1">
      <alignment wrapText="1"/>
      <protection/>
    </xf>
    <xf numFmtId="165" fontId="16" fillId="0" borderId="0" xfId="39" applyNumberFormat="1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wrapText="1"/>
      <protection/>
    </xf>
    <xf numFmtId="165" fontId="16" fillId="0" borderId="0" xfId="39" applyNumberFormat="1" applyFont="1" applyBorder="1" applyAlignment="1" applyProtection="1">
      <alignment horizontal="center" wrapText="1"/>
      <protection/>
    </xf>
    <xf numFmtId="195" fontId="16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165" fontId="18" fillId="0" borderId="0" xfId="39" applyNumberFormat="1" applyFont="1" applyBorder="1" applyAlignment="1" applyProtection="1">
      <alignment horizontal="center"/>
      <protection/>
    </xf>
    <xf numFmtId="165" fontId="18" fillId="0" borderId="0" xfId="39" applyNumberFormat="1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165" fontId="8" fillId="0" borderId="0" xfId="39" applyNumberFormat="1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wrapText="1"/>
      <protection/>
    </xf>
    <xf numFmtId="165" fontId="19" fillId="0" borderId="0" xfId="39" applyNumberFormat="1" applyFont="1" applyBorder="1" applyAlignment="1" applyProtection="1">
      <alignment vertical="center" wrapText="1"/>
      <protection/>
    </xf>
    <xf numFmtId="165" fontId="19" fillId="0" borderId="0" xfId="39" applyNumberFormat="1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wrapText="1"/>
      <protection/>
    </xf>
    <xf numFmtId="49" fontId="19" fillId="0" borderId="0" xfId="39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165" fontId="8" fillId="0" borderId="0" xfId="39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wrapText="1"/>
      <protection/>
    </xf>
    <xf numFmtId="165" fontId="21" fillId="0" borderId="0" xfId="39" applyNumberFormat="1" applyFont="1" applyBorder="1" applyAlignment="1" applyProtection="1">
      <alignment vertical="center" wrapText="1"/>
      <protection/>
    </xf>
    <xf numFmtId="49" fontId="21" fillId="0" borderId="0" xfId="39" applyNumberFormat="1" applyFont="1" applyBorder="1" applyAlignment="1" applyProtection="1">
      <alignment horizontal="left" vertical="center"/>
      <protection/>
    </xf>
    <xf numFmtId="0" fontId="8" fillId="0" borderId="0" xfId="39" applyNumberFormat="1" applyFont="1" applyBorder="1" applyAlignment="1" applyProtection="1">
      <alignment vertical="center"/>
      <protection/>
    </xf>
    <xf numFmtId="0" fontId="19" fillId="0" borderId="0" xfId="39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vertical="center" wrapText="1"/>
      <protection/>
    </xf>
    <xf numFmtId="165" fontId="18" fillId="0" borderId="0" xfId="39" applyNumberFormat="1" applyFont="1" applyBorder="1" applyAlignment="1" applyProtection="1">
      <alignment wrapText="1"/>
      <protection/>
    </xf>
    <xf numFmtId="49" fontId="5" fillId="13" borderId="1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3" fillId="0" borderId="19" xfId="0" applyFont="1" applyBorder="1" applyAlignment="1">
      <alignment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" fillId="14" borderId="20" xfId="0" applyNumberFormat="1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 wrapText="1"/>
    </xf>
    <xf numFmtId="0" fontId="63" fillId="3" borderId="22" xfId="0" applyFont="1" applyFill="1" applyBorder="1" applyAlignment="1">
      <alignment horizontal="left" vertical="center" wrapText="1"/>
    </xf>
    <xf numFmtId="49" fontId="6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3" fillId="3" borderId="12" xfId="0" applyFont="1" applyFill="1" applyBorder="1" applyAlignment="1">
      <alignment horizontal="left" vertical="center" wrapText="1"/>
    </xf>
    <xf numFmtId="0" fontId="63" fillId="10" borderId="23" xfId="0" applyFont="1" applyFill="1" applyBorder="1" applyAlignment="1">
      <alignment horizontal="left" vertical="center" wrapText="1"/>
    </xf>
    <xf numFmtId="49" fontId="63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18" borderId="23" xfId="0" applyFont="1" applyFill="1" applyBorder="1" applyAlignment="1">
      <alignment horizontal="left" vertical="center" wrapText="1"/>
    </xf>
    <xf numFmtId="49" fontId="63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63" fillId="3" borderId="23" xfId="0" applyFont="1" applyFill="1" applyBorder="1" applyAlignment="1">
      <alignment horizontal="left" vertical="center" wrapText="1"/>
    </xf>
    <xf numFmtId="49" fontId="63" fillId="3" borderId="23" xfId="0" applyNumberFormat="1" applyFont="1" applyFill="1" applyBorder="1" applyAlignment="1" applyProtection="1">
      <alignment horizontal="center" vertical="center" wrapText="1"/>
      <protection locked="0"/>
    </xf>
    <xf numFmtId="41" fontId="64" fillId="16" borderId="23" xfId="39" applyNumberFormat="1" applyFont="1" applyFill="1" applyBorder="1" applyAlignment="1">
      <alignment horizontal="center" vertical="center" wrapText="1"/>
    </xf>
    <xf numFmtId="0" fontId="64" fillId="16" borderId="23" xfId="39" applyNumberFormat="1" applyFont="1" applyFill="1" applyBorder="1" applyAlignment="1">
      <alignment horizontal="center" vertical="center" wrapText="1"/>
    </xf>
    <xf numFmtId="41" fontId="8" fillId="13" borderId="10" xfId="39" applyNumberFormat="1" applyFont="1" applyFill="1" applyBorder="1" applyAlignment="1">
      <alignment horizontal="center" vertical="center" wrapText="1"/>
    </xf>
    <xf numFmtId="41" fontId="8" fillId="36" borderId="24" xfId="39" applyNumberFormat="1" applyFont="1" applyFill="1" applyBorder="1" applyAlignment="1" applyProtection="1">
      <alignment horizontal="center" vertical="center"/>
      <protection/>
    </xf>
    <xf numFmtId="41" fontId="64" fillId="37" borderId="12" xfId="39" applyNumberFormat="1" applyFont="1" applyFill="1" applyBorder="1" applyAlignment="1">
      <alignment vertical="center" wrapText="1"/>
    </xf>
    <xf numFmtId="41" fontId="8" fillId="36" borderId="25" xfId="39" applyNumberFormat="1" applyFont="1" applyFill="1" applyBorder="1" applyAlignment="1" applyProtection="1">
      <alignment horizontal="center" vertical="center"/>
      <protection/>
    </xf>
    <xf numFmtId="41" fontId="64" fillId="37" borderId="23" xfId="39" applyNumberFormat="1" applyFont="1" applyFill="1" applyBorder="1" applyAlignment="1">
      <alignment vertical="center" wrapText="1"/>
    </xf>
    <xf numFmtId="41" fontId="64" fillId="0" borderId="23" xfId="39" applyNumberFormat="1" applyFont="1" applyFill="1" applyBorder="1" applyAlignment="1">
      <alignment vertical="center" wrapText="1"/>
    </xf>
    <xf numFmtId="166" fontId="64" fillId="34" borderId="26" xfId="49" applyNumberFormat="1" applyFont="1" applyFill="1" applyBorder="1" applyAlignment="1">
      <alignment horizontal="center" vertical="center" wrapText="1"/>
    </xf>
    <xf numFmtId="0" fontId="8" fillId="12" borderId="26" xfId="0" applyFont="1" applyFill="1" applyBorder="1" applyAlignment="1">
      <alignment horizontal="center" vertical="center" wrapText="1"/>
    </xf>
    <xf numFmtId="41" fontId="8" fillId="12" borderId="27" xfId="39" applyNumberFormat="1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 wrapText="1"/>
    </xf>
    <xf numFmtId="41" fontId="8" fillId="12" borderId="28" xfId="39" applyNumberFormat="1" applyFont="1" applyFill="1" applyBorder="1" applyAlignment="1">
      <alignment horizontal="center" vertical="center"/>
    </xf>
    <xf numFmtId="41" fontId="8" fillId="12" borderId="29" xfId="39" applyNumberFormat="1" applyFont="1" applyFill="1" applyBorder="1" applyAlignment="1">
      <alignment horizontal="center" vertical="center"/>
    </xf>
    <xf numFmtId="166" fontId="64" fillId="34" borderId="13" xfId="49" applyNumberFormat="1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189" fontId="64" fillId="34" borderId="31" xfId="49" applyNumberFormat="1" applyFont="1" applyFill="1" applyBorder="1" applyAlignment="1" applyProtection="1">
      <alignment horizontal="center" vertical="center" wrapText="1"/>
      <protection/>
    </xf>
    <xf numFmtId="189" fontId="64" fillId="34" borderId="28" xfId="49" applyNumberFormat="1" applyFont="1" applyFill="1" applyBorder="1" applyAlignment="1" applyProtection="1">
      <alignment horizontal="center" vertical="center" wrapText="1"/>
      <protection/>
    </xf>
    <xf numFmtId="189" fontId="64" fillId="34" borderId="30" xfId="49" applyNumberFormat="1" applyFont="1" applyFill="1" applyBorder="1" applyAlignment="1" applyProtection="1">
      <alignment horizontal="center" vertical="center" wrapText="1"/>
      <protection/>
    </xf>
    <xf numFmtId="189" fontId="8" fillId="13" borderId="10" xfId="0" applyNumberFormat="1" applyFont="1" applyFill="1" applyBorder="1" applyAlignment="1">
      <alignment horizontal="center" vertical="center"/>
    </xf>
    <xf numFmtId="166" fontId="8" fillId="13" borderId="32" xfId="49" applyNumberFormat="1" applyFont="1" applyFill="1" applyBorder="1" applyAlignment="1">
      <alignment horizontal="center" vertical="center" wrapText="1"/>
    </xf>
    <xf numFmtId="0" fontId="8" fillId="12" borderId="33" xfId="0" applyFont="1" applyFill="1" applyBorder="1" applyAlignment="1">
      <alignment horizontal="center" vertical="center" textRotation="90" wrapText="1"/>
    </xf>
    <xf numFmtId="0" fontId="8" fillId="12" borderId="34" xfId="0" applyFont="1" applyFill="1" applyBorder="1" applyAlignment="1">
      <alignment horizontal="center" vertical="center" textRotation="90" wrapText="1"/>
    </xf>
    <xf numFmtId="0" fontId="14" fillId="38" borderId="0" xfId="0" applyFont="1" applyFill="1" applyBorder="1" applyAlignment="1" applyProtection="1">
      <alignment horizontal="left" wrapText="1"/>
      <protection locked="0"/>
    </xf>
    <xf numFmtId="44" fontId="8" fillId="34" borderId="35" xfId="39" applyFont="1" applyFill="1" applyBorder="1" applyAlignment="1">
      <alignment horizontal="center" vertical="center" textRotation="90" wrapText="1"/>
    </xf>
    <xf numFmtId="44" fontId="8" fillId="34" borderId="36" xfId="39" applyFont="1" applyFill="1" applyBorder="1" applyAlignment="1">
      <alignment horizontal="center" vertical="center" textRotation="90" wrapText="1"/>
    </xf>
    <xf numFmtId="44" fontId="5" fillId="34" borderId="37" xfId="39" applyFont="1" applyFill="1" applyBorder="1" applyAlignment="1">
      <alignment horizontal="center" vertical="center" textRotation="90" wrapText="1"/>
    </xf>
    <xf numFmtId="44" fontId="5" fillId="34" borderId="38" xfId="39" applyFont="1" applyFill="1" applyBorder="1" applyAlignment="1">
      <alignment horizontal="center" vertical="center" textRotation="90" wrapText="1"/>
    </xf>
    <xf numFmtId="44" fontId="8" fillId="0" borderId="37" xfId="39" applyFont="1" applyBorder="1" applyAlignment="1">
      <alignment horizontal="center" vertical="center" textRotation="90" wrapText="1"/>
    </xf>
    <xf numFmtId="44" fontId="8" fillId="0" borderId="38" xfId="39" applyFont="1" applyBorder="1" applyAlignment="1">
      <alignment horizontal="center" vertical="center" textRotation="90" wrapText="1"/>
    </xf>
    <xf numFmtId="44" fontId="8" fillId="16" borderId="37" xfId="39" applyFont="1" applyFill="1" applyBorder="1" applyAlignment="1">
      <alignment horizontal="center" vertical="center" textRotation="90" wrapText="1"/>
    </xf>
    <xf numFmtId="44" fontId="8" fillId="16" borderId="38" xfId="39" applyFont="1" applyFill="1" applyBorder="1" applyAlignment="1">
      <alignment horizontal="center" vertical="center" textRotation="90" wrapText="1"/>
    </xf>
    <xf numFmtId="44" fontId="8" fillId="0" borderId="37" xfId="39" applyFont="1" applyBorder="1" applyAlignment="1">
      <alignment horizontal="center" vertical="center" textRotation="90" wrapText="1"/>
    </xf>
    <xf numFmtId="44" fontId="8" fillId="0" borderId="38" xfId="39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44" fontId="5" fillId="33" borderId="39" xfId="39" applyFont="1" applyFill="1" applyBorder="1" applyAlignment="1">
      <alignment horizontal="center" wrapText="1"/>
    </xf>
    <xf numFmtId="44" fontId="5" fillId="33" borderId="40" xfId="39" applyFont="1" applyFill="1" applyBorder="1" applyAlignment="1">
      <alignment horizontal="center" wrapText="1"/>
    </xf>
    <xf numFmtId="44" fontId="8" fillId="38" borderId="33" xfId="39" applyFont="1" applyFill="1" applyBorder="1" applyAlignment="1">
      <alignment horizontal="center" vertical="center" textRotation="90" wrapText="1"/>
    </xf>
    <xf numFmtId="44" fontId="8" fillId="38" borderId="34" xfId="39" applyFont="1" applyFill="1" applyBorder="1" applyAlignment="1">
      <alignment horizontal="center" vertical="center" textRotation="90" wrapText="1"/>
    </xf>
    <xf numFmtId="44" fontId="8" fillId="0" borderId="41" xfId="39" applyFont="1" applyBorder="1" applyAlignment="1">
      <alignment horizontal="center" vertical="center" wrapText="1"/>
    </xf>
    <xf numFmtId="44" fontId="8" fillId="0" borderId="42" xfId="39" applyFont="1" applyBorder="1" applyAlignment="1">
      <alignment horizontal="center" vertical="center" wrapText="1"/>
    </xf>
    <xf numFmtId="44" fontId="8" fillId="0" borderId="37" xfId="39" applyFont="1" applyBorder="1" applyAlignment="1">
      <alignment horizontal="center" vertical="center" wrapText="1"/>
    </xf>
    <xf numFmtId="44" fontId="8" fillId="0" borderId="38" xfId="39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52"/>
  <sheetViews>
    <sheetView tabSelected="1" zoomScale="50" zoomScaleNormal="50" zoomScaleSheetLayoutView="51" workbookViewId="0" topLeftCell="A1">
      <selection activeCell="A32" sqref="A32"/>
    </sheetView>
  </sheetViews>
  <sheetFormatPr defaultColWidth="17.375" defaultRowHeight="12.75"/>
  <cols>
    <col min="1" max="1" width="14.50390625" style="3" customWidth="1"/>
    <col min="2" max="2" width="35.50390625" style="2" customWidth="1"/>
    <col min="3" max="3" width="20.625" style="2" customWidth="1"/>
    <col min="4" max="4" width="43.50390625" style="2" customWidth="1"/>
    <col min="5" max="5" width="13.50390625" style="2" customWidth="1"/>
    <col min="6" max="6" width="10.625" style="10" customWidth="1"/>
    <col min="7" max="7" width="10.50390625" style="10" customWidth="1"/>
    <col min="8" max="8" width="13.00390625" style="10" customWidth="1"/>
    <col min="9" max="9" width="16.125" style="10" customWidth="1"/>
    <col min="10" max="10" width="14.625" style="9" customWidth="1"/>
    <col min="11" max="11" width="15.125" style="9" customWidth="1"/>
    <col min="12" max="12" width="22.50390625" style="10" customWidth="1"/>
    <col min="13" max="13" width="20.50390625" style="9" customWidth="1"/>
    <col min="14" max="14" width="19.00390625" style="1" customWidth="1"/>
    <col min="15" max="15" width="17.375" style="1" customWidth="1"/>
    <col min="16" max="16" width="17.375" style="14" customWidth="1"/>
    <col min="17" max="16384" width="17.375" style="1" customWidth="1"/>
  </cols>
  <sheetData>
    <row r="1" spans="1:2" ht="45.75" customHeight="1">
      <c r="A1" s="93" t="s">
        <v>122</v>
      </c>
      <c r="B1" s="92"/>
    </row>
    <row r="2" spans="1:2" ht="45.75" customHeight="1">
      <c r="A2" s="93"/>
      <c r="B2" s="92"/>
    </row>
    <row r="3" spans="1:17" s="7" customFormat="1" ht="49.5" customHeight="1">
      <c r="A3" s="142" t="s">
        <v>23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6"/>
      <c r="P3" s="16"/>
      <c r="Q3" s="16"/>
    </row>
    <row r="4" spans="1:17" s="7" customFormat="1" ht="32.25" customHeight="1">
      <c r="A4" s="66" t="s">
        <v>108</v>
      </c>
      <c r="B4" s="67"/>
      <c r="C4" s="67"/>
      <c r="D4" s="68">
        <v>1000000</v>
      </c>
      <c r="E4" s="69"/>
      <c r="F4" s="79" t="s">
        <v>109</v>
      </c>
      <c r="G4" s="79"/>
      <c r="H4" s="80"/>
      <c r="I4" s="70"/>
      <c r="J4" s="70"/>
      <c r="M4" s="77"/>
      <c r="N4" s="59"/>
      <c r="O4" s="60"/>
      <c r="P4" s="16"/>
      <c r="Q4" s="16"/>
    </row>
    <row r="5" spans="1:17" s="7" customFormat="1" ht="32.25" customHeight="1">
      <c r="A5" s="81" t="s">
        <v>110</v>
      </c>
      <c r="B5" s="81"/>
      <c r="C5" s="81"/>
      <c r="D5" s="71">
        <v>240000</v>
      </c>
      <c r="E5" s="72"/>
      <c r="F5" s="73" t="s">
        <v>111</v>
      </c>
      <c r="G5" s="73"/>
      <c r="H5" s="73"/>
      <c r="J5" s="73" t="s">
        <v>112</v>
      </c>
      <c r="K5" s="73"/>
      <c r="M5" s="78"/>
      <c r="N5" s="61"/>
      <c r="O5" s="60"/>
      <c r="P5" s="16"/>
      <c r="Q5" s="16"/>
    </row>
    <row r="6" spans="1:17" s="7" customFormat="1" ht="32.25" customHeight="1">
      <c r="A6" s="81" t="s">
        <v>113</v>
      </c>
      <c r="B6" s="81"/>
      <c r="C6" s="67"/>
      <c r="D6" s="71">
        <v>37500</v>
      </c>
      <c r="E6" s="74"/>
      <c r="F6" s="73" t="s">
        <v>114</v>
      </c>
      <c r="G6" s="73"/>
      <c r="H6" s="73"/>
      <c r="J6" s="73" t="s">
        <v>115</v>
      </c>
      <c r="K6" s="73"/>
      <c r="M6" s="78"/>
      <c r="N6" s="62"/>
      <c r="O6" s="60"/>
      <c r="P6" s="16"/>
      <c r="Q6" s="16"/>
    </row>
    <row r="7" spans="1:17" s="7" customFormat="1" ht="32.25" customHeight="1">
      <c r="A7" s="82" t="s">
        <v>116</v>
      </c>
      <c r="B7" s="82"/>
      <c r="C7" s="67"/>
      <c r="D7" s="83">
        <f>D5-D6</f>
        <v>202500</v>
      </c>
      <c r="E7" s="69"/>
      <c r="F7" s="73" t="s">
        <v>117</v>
      </c>
      <c r="G7" s="73"/>
      <c r="H7" s="73"/>
      <c r="J7" s="73" t="s">
        <v>112</v>
      </c>
      <c r="K7" s="73"/>
      <c r="M7" s="78"/>
      <c r="N7" s="62"/>
      <c r="O7" s="60"/>
      <c r="P7" s="16"/>
      <c r="Q7" s="16"/>
    </row>
    <row r="8" spans="1:17" s="7" customFormat="1" ht="32.25" customHeight="1">
      <c r="A8" s="66" t="s">
        <v>118</v>
      </c>
      <c r="B8" s="67"/>
      <c r="C8" s="67"/>
      <c r="D8" s="75">
        <f>D4-D5+D6</f>
        <v>797500</v>
      </c>
      <c r="E8" s="69"/>
      <c r="F8" s="69"/>
      <c r="G8" s="69"/>
      <c r="H8" s="69"/>
      <c r="I8" s="69"/>
      <c r="J8" s="69"/>
      <c r="K8" s="69"/>
      <c r="L8" s="69"/>
      <c r="M8" s="76"/>
      <c r="N8" s="58"/>
      <c r="O8" s="60"/>
      <c r="P8" s="16"/>
      <c r="Q8" s="16"/>
    </row>
    <row r="9" spans="1:15" ht="32.25">
      <c r="A9" s="63"/>
      <c r="B9" s="63"/>
      <c r="C9" s="63"/>
      <c r="D9" s="64"/>
      <c r="E9" s="64"/>
      <c r="F9" s="64"/>
      <c r="G9" s="64"/>
      <c r="H9" s="84"/>
      <c r="I9" s="84"/>
      <c r="J9" s="84"/>
      <c r="K9" s="84"/>
      <c r="L9" s="65"/>
      <c r="M9" s="84"/>
      <c r="N9" s="84"/>
      <c r="O9" s="84"/>
    </row>
    <row r="10" spans="1:23" s="33" customFormat="1" ht="35.25" customHeight="1">
      <c r="A10" s="41" t="s">
        <v>21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0"/>
      <c r="S10" s="30"/>
      <c r="T10" s="30"/>
      <c r="U10" s="30"/>
      <c r="V10" s="30"/>
      <c r="W10" s="30"/>
    </row>
    <row r="11" spans="1:23" s="37" customFormat="1" ht="45" customHeight="1" thickBot="1">
      <c r="A11" s="130" t="s">
        <v>24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36"/>
      <c r="R11" s="36"/>
      <c r="S11" s="36"/>
      <c r="T11" s="36"/>
      <c r="U11" s="36"/>
      <c r="V11" s="36"/>
      <c r="W11" s="36"/>
    </row>
    <row r="12" spans="1:16" s="5" customFormat="1" ht="12" customHeight="1" hidden="1" thickBot="1">
      <c r="A12" s="11"/>
      <c r="B12" s="4"/>
      <c r="C12" s="4"/>
      <c r="D12" s="4"/>
      <c r="E12" s="4"/>
      <c r="F12" s="8"/>
      <c r="G12" s="8"/>
      <c r="H12" s="8"/>
      <c r="I12" s="8"/>
      <c r="J12" s="6"/>
      <c r="K12" s="6"/>
      <c r="L12" s="8"/>
      <c r="M12" s="6"/>
      <c r="P12" s="13"/>
    </row>
    <row r="13" spans="1:17" s="5" customFormat="1" ht="60.75" customHeight="1">
      <c r="A13" s="145" t="s">
        <v>4</v>
      </c>
      <c r="B13" s="147" t="s">
        <v>2</v>
      </c>
      <c r="C13" s="139" t="s">
        <v>3</v>
      </c>
      <c r="D13" s="149" t="s">
        <v>1</v>
      </c>
      <c r="E13" s="139" t="s">
        <v>25</v>
      </c>
      <c r="F13" s="143" t="s">
        <v>119</v>
      </c>
      <c r="G13" s="144"/>
      <c r="H13" s="133" t="s">
        <v>14</v>
      </c>
      <c r="I13" s="133" t="s">
        <v>15</v>
      </c>
      <c r="J13" s="133" t="s">
        <v>16</v>
      </c>
      <c r="K13" s="133" t="s">
        <v>12</v>
      </c>
      <c r="L13" s="135" t="s">
        <v>13</v>
      </c>
      <c r="M13" s="135" t="s">
        <v>10</v>
      </c>
      <c r="N13" s="137" t="s">
        <v>20</v>
      </c>
      <c r="O13" s="131" t="s">
        <v>19</v>
      </c>
      <c r="P13" s="128" t="s">
        <v>107</v>
      </c>
      <c r="Q13" s="13"/>
    </row>
    <row r="14" spans="1:17" s="5" customFormat="1" ht="128.25" customHeight="1" thickBot="1">
      <c r="A14" s="146"/>
      <c r="B14" s="148"/>
      <c r="C14" s="140"/>
      <c r="D14" s="150"/>
      <c r="E14" s="140"/>
      <c r="F14" s="42" t="s">
        <v>17</v>
      </c>
      <c r="G14" s="42" t="s">
        <v>18</v>
      </c>
      <c r="H14" s="134"/>
      <c r="I14" s="134"/>
      <c r="J14" s="134"/>
      <c r="K14" s="134"/>
      <c r="L14" s="136"/>
      <c r="M14" s="136"/>
      <c r="N14" s="138"/>
      <c r="O14" s="132"/>
      <c r="P14" s="129"/>
      <c r="Q14" s="13"/>
    </row>
    <row r="15" spans="1:17" s="12" customFormat="1" ht="84" customHeight="1" thickTop="1">
      <c r="A15" s="94" t="s">
        <v>26</v>
      </c>
      <c r="B15" s="97" t="s">
        <v>27</v>
      </c>
      <c r="C15" s="98" t="s">
        <v>11</v>
      </c>
      <c r="D15" s="99" t="s">
        <v>28</v>
      </c>
      <c r="E15" s="50">
        <v>41307</v>
      </c>
      <c r="F15" s="48" t="s">
        <v>76</v>
      </c>
      <c r="G15" s="48" t="s">
        <v>76</v>
      </c>
      <c r="H15" s="44" t="s">
        <v>0</v>
      </c>
      <c r="I15" s="44" t="s">
        <v>9</v>
      </c>
      <c r="J15" s="123">
        <v>83.8</v>
      </c>
      <c r="K15" s="45" t="s">
        <v>0</v>
      </c>
      <c r="L15" s="109">
        <v>106700</v>
      </c>
      <c r="M15" s="110">
        <v>80000</v>
      </c>
      <c r="N15" s="106">
        <v>80000</v>
      </c>
      <c r="O15" s="114">
        <f aca="true" t="shared" si="0" ref="O15:O23">N15/L15</f>
        <v>0.7497656982193065</v>
      </c>
      <c r="P15" s="115" t="s">
        <v>0</v>
      </c>
      <c r="Q15" s="13"/>
    </row>
    <row r="16" spans="1:17" s="12" customFormat="1" ht="84" customHeight="1">
      <c r="A16" s="94" t="s">
        <v>29</v>
      </c>
      <c r="B16" s="100" t="s">
        <v>30</v>
      </c>
      <c r="C16" s="101" t="s">
        <v>5</v>
      </c>
      <c r="D16" s="100" t="s">
        <v>31</v>
      </c>
      <c r="E16" s="49">
        <v>41276</v>
      </c>
      <c r="F16" s="48" t="s">
        <v>77</v>
      </c>
      <c r="G16" s="48" t="s">
        <v>78</v>
      </c>
      <c r="H16" s="44" t="s">
        <v>0</v>
      </c>
      <c r="I16" s="44" t="s">
        <v>0</v>
      </c>
      <c r="J16" s="124">
        <v>74.4</v>
      </c>
      <c r="K16" s="45" t="s">
        <v>0</v>
      </c>
      <c r="L16" s="111">
        <v>23000</v>
      </c>
      <c r="M16" s="112">
        <v>16000</v>
      </c>
      <c r="N16" s="106">
        <v>16000</v>
      </c>
      <c r="O16" s="114">
        <f t="shared" si="0"/>
        <v>0.6956521739130435</v>
      </c>
      <c r="P16" s="115" t="s">
        <v>0</v>
      </c>
      <c r="Q16" s="13"/>
    </row>
    <row r="17" spans="1:17" s="12" customFormat="1" ht="84" customHeight="1">
      <c r="A17" s="94" t="s">
        <v>32</v>
      </c>
      <c r="B17" s="100" t="s">
        <v>30</v>
      </c>
      <c r="C17" s="101" t="s">
        <v>5</v>
      </c>
      <c r="D17" s="100" t="s">
        <v>33</v>
      </c>
      <c r="E17" s="49">
        <v>41276</v>
      </c>
      <c r="F17" s="48" t="s">
        <v>79</v>
      </c>
      <c r="G17" s="48" t="s">
        <v>80</v>
      </c>
      <c r="H17" s="44" t="s">
        <v>0</v>
      </c>
      <c r="I17" s="44" t="s">
        <v>0</v>
      </c>
      <c r="J17" s="124">
        <v>73.6</v>
      </c>
      <c r="K17" s="45" t="s">
        <v>0</v>
      </c>
      <c r="L17" s="111">
        <v>22100</v>
      </c>
      <c r="M17" s="112">
        <v>15000</v>
      </c>
      <c r="N17" s="106">
        <v>15000</v>
      </c>
      <c r="O17" s="114">
        <f t="shared" si="0"/>
        <v>0.6787330316742082</v>
      </c>
      <c r="P17" s="115" t="s">
        <v>0</v>
      </c>
      <c r="Q17" s="13"/>
    </row>
    <row r="18" spans="1:17" s="12" customFormat="1" ht="84" customHeight="1">
      <c r="A18" s="94" t="s">
        <v>34</v>
      </c>
      <c r="B18" s="100" t="s">
        <v>30</v>
      </c>
      <c r="C18" s="101" t="s">
        <v>5</v>
      </c>
      <c r="D18" s="100" t="s">
        <v>35</v>
      </c>
      <c r="E18" s="49">
        <v>41276</v>
      </c>
      <c r="F18" s="48" t="s">
        <v>81</v>
      </c>
      <c r="G18" s="48" t="s">
        <v>81</v>
      </c>
      <c r="H18" s="44" t="s">
        <v>0</v>
      </c>
      <c r="I18" s="44" t="s">
        <v>0</v>
      </c>
      <c r="J18" s="124">
        <v>73.2</v>
      </c>
      <c r="K18" s="45" t="s">
        <v>0</v>
      </c>
      <c r="L18" s="111">
        <v>27600</v>
      </c>
      <c r="M18" s="112">
        <v>18000</v>
      </c>
      <c r="N18" s="106">
        <v>18000</v>
      </c>
      <c r="O18" s="114">
        <f t="shared" si="0"/>
        <v>0.6521739130434783</v>
      </c>
      <c r="P18" s="115" t="s">
        <v>0</v>
      </c>
      <c r="Q18" s="13"/>
    </row>
    <row r="19" spans="1:17" s="12" customFormat="1" ht="84" customHeight="1">
      <c r="A19" s="94" t="s">
        <v>36</v>
      </c>
      <c r="B19" s="102" t="s">
        <v>37</v>
      </c>
      <c r="C19" s="103" t="s">
        <v>5</v>
      </c>
      <c r="D19" s="102" t="s">
        <v>38</v>
      </c>
      <c r="E19" s="51">
        <v>41335</v>
      </c>
      <c r="F19" s="48" t="s">
        <v>79</v>
      </c>
      <c r="G19" s="48" t="s">
        <v>82</v>
      </c>
      <c r="H19" s="44" t="s">
        <v>0</v>
      </c>
      <c r="I19" s="44" t="s">
        <v>0</v>
      </c>
      <c r="J19" s="124">
        <v>72.8</v>
      </c>
      <c r="K19" s="45" t="s">
        <v>0</v>
      </c>
      <c r="L19" s="111">
        <v>90000</v>
      </c>
      <c r="M19" s="112">
        <v>50000</v>
      </c>
      <c r="N19" s="106">
        <v>50000</v>
      </c>
      <c r="O19" s="114">
        <f t="shared" si="0"/>
        <v>0.5555555555555556</v>
      </c>
      <c r="P19" s="115" t="s">
        <v>0</v>
      </c>
      <c r="Q19" s="13"/>
    </row>
    <row r="20" spans="1:17" s="12" customFormat="1" ht="84" customHeight="1">
      <c r="A20" s="94" t="s">
        <v>39</v>
      </c>
      <c r="B20" s="104" t="s">
        <v>40</v>
      </c>
      <c r="C20" s="105" t="s">
        <v>6</v>
      </c>
      <c r="D20" s="104" t="s">
        <v>41</v>
      </c>
      <c r="E20" s="50">
        <v>41307</v>
      </c>
      <c r="F20" s="48" t="s">
        <v>83</v>
      </c>
      <c r="G20" s="48" t="s">
        <v>84</v>
      </c>
      <c r="H20" s="44" t="s">
        <v>0</v>
      </c>
      <c r="I20" s="44" t="s">
        <v>0</v>
      </c>
      <c r="J20" s="124">
        <v>72</v>
      </c>
      <c r="K20" s="45" t="s">
        <v>0</v>
      </c>
      <c r="L20" s="111">
        <v>402000</v>
      </c>
      <c r="M20" s="112">
        <v>184920</v>
      </c>
      <c r="N20" s="106">
        <v>184920</v>
      </c>
      <c r="O20" s="114">
        <f t="shared" si="0"/>
        <v>0.46</v>
      </c>
      <c r="P20" s="115" t="s">
        <v>0</v>
      </c>
      <c r="Q20" s="13"/>
    </row>
    <row r="21" spans="1:17" s="12" customFormat="1" ht="84" customHeight="1">
      <c r="A21" s="94" t="s">
        <v>42</v>
      </c>
      <c r="B21" s="102" t="s">
        <v>43</v>
      </c>
      <c r="C21" s="103" t="s">
        <v>5</v>
      </c>
      <c r="D21" s="102" t="s">
        <v>44</v>
      </c>
      <c r="E21" s="51">
        <v>41335</v>
      </c>
      <c r="F21" s="48" t="s">
        <v>85</v>
      </c>
      <c r="G21" s="48" t="s">
        <v>86</v>
      </c>
      <c r="H21" s="44" t="s">
        <v>0</v>
      </c>
      <c r="I21" s="44" t="s">
        <v>0</v>
      </c>
      <c r="J21" s="124">
        <v>70.6</v>
      </c>
      <c r="K21" s="45" t="s">
        <v>0</v>
      </c>
      <c r="L21" s="111">
        <v>50000</v>
      </c>
      <c r="M21" s="112">
        <v>37500</v>
      </c>
      <c r="N21" s="106">
        <v>37500</v>
      </c>
      <c r="O21" s="114">
        <f t="shared" si="0"/>
        <v>0.75</v>
      </c>
      <c r="P21" s="115" t="s">
        <v>0</v>
      </c>
      <c r="Q21" s="13"/>
    </row>
    <row r="22" spans="1:17" s="12" customFormat="1" ht="84" customHeight="1">
      <c r="A22" s="94" t="s">
        <v>45</v>
      </c>
      <c r="B22" s="102" t="s">
        <v>46</v>
      </c>
      <c r="C22" s="103" t="s">
        <v>8</v>
      </c>
      <c r="D22" s="102" t="s">
        <v>47</v>
      </c>
      <c r="E22" s="51">
        <v>41335</v>
      </c>
      <c r="F22" s="48" t="s">
        <v>87</v>
      </c>
      <c r="G22" s="48" t="s">
        <v>88</v>
      </c>
      <c r="H22" s="44" t="s">
        <v>0</v>
      </c>
      <c r="I22" s="44" t="s">
        <v>0</v>
      </c>
      <c r="J22" s="124">
        <v>70.4</v>
      </c>
      <c r="K22" s="45" t="s">
        <v>0</v>
      </c>
      <c r="L22" s="111">
        <v>101000</v>
      </c>
      <c r="M22" s="112">
        <v>50000</v>
      </c>
      <c r="N22" s="106">
        <v>50000</v>
      </c>
      <c r="O22" s="114">
        <f t="shared" si="0"/>
        <v>0.49504950495049505</v>
      </c>
      <c r="P22" s="115" t="s">
        <v>0</v>
      </c>
      <c r="Q22" s="13"/>
    </row>
    <row r="23" spans="1:17" s="12" customFormat="1" ht="84" customHeight="1">
      <c r="A23" s="94" t="s">
        <v>48</v>
      </c>
      <c r="B23" s="100" t="s">
        <v>30</v>
      </c>
      <c r="C23" s="101" t="s">
        <v>5</v>
      </c>
      <c r="D23" s="100" t="s">
        <v>49</v>
      </c>
      <c r="E23" s="49">
        <v>41276</v>
      </c>
      <c r="F23" s="48" t="s">
        <v>87</v>
      </c>
      <c r="G23" s="48" t="s">
        <v>88</v>
      </c>
      <c r="H23" s="44" t="s">
        <v>0</v>
      </c>
      <c r="I23" s="44" t="s">
        <v>0</v>
      </c>
      <c r="J23" s="124">
        <v>70.2</v>
      </c>
      <c r="K23" s="45" t="s">
        <v>0</v>
      </c>
      <c r="L23" s="111">
        <v>28700</v>
      </c>
      <c r="M23" s="112">
        <v>18600</v>
      </c>
      <c r="N23" s="106">
        <v>18600</v>
      </c>
      <c r="O23" s="114">
        <f t="shared" si="0"/>
        <v>0.6480836236933798</v>
      </c>
      <c r="P23" s="115" t="s">
        <v>0</v>
      </c>
      <c r="Q23" s="13"/>
    </row>
    <row r="24" spans="1:16" s="12" customFormat="1" ht="84" customHeight="1">
      <c r="A24" s="94" t="s">
        <v>50</v>
      </c>
      <c r="B24" s="100" t="s">
        <v>51</v>
      </c>
      <c r="C24" s="101" t="s">
        <v>52</v>
      </c>
      <c r="D24" s="100" t="s">
        <v>53</v>
      </c>
      <c r="E24" s="49">
        <v>41276</v>
      </c>
      <c r="F24" s="48" t="s">
        <v>87</v>
      </c>
      <c r="G24" s="48" t="s">
        <v>89</v>
      </c>
      <c r="H24" s="44" t="s">
        <v>0</v>
      </c>
      <c r="I24" s="44" t="s">
        <v>0</v>
      </c>
      <c r="J24" s="124">
        <v>70</v>
      </c>
      <c r="K24" s="45" t="s">
        <v>0</v>
      </c>
      <c r="L24" s="111">
        <v>66667</v>
      </c>
      <c r="M24" s="112">
        <v>50000</v>
      </c>
      <c r="N24" s="106">
        <v>50000</v>
      </c>
      <c r="O24" s="114">
        <f aca="true" t="shared" si="1" ref="O24:O32">N24/L24</f>
        <v>0.7499962500187499</v>
      </c>
      <c r="P24" s="115" t="s">
        <v>0</v>
      </c>
    </row>
    <row r="25" spans="1:16" s="12" customFormat="1" ht="84" customHeight="1">
      <c r="A25" s="94" t="s">
        <v>54</v>
      </c>
      <c r="B25" s="100" t="s">
        <v>55</v>
      </c>
      <c r="C25" s="101" t="s">
        <v>56</v>
      </c>
      <c r="D25" s="100" t="s">
        <v>57</v>
      </c>
      <c r="E25" s="49">
        <v>41276</v>
      </c>
      <c r="F25" s="48" t="s">
        <v>90</v>
      </c>
      <c r="G25" s="48" t="s">
        <v>91</v>
      </c>
      <c r="H25" s="44" t="s">
        <v>0</v>
      </c>
      <c r="I25" s="44" t="s">
        <v>0</v>
      </c>
      <c r="J25" s="124">
        <v>69.8</v>
      </c>
      <c r="K25" s="45" t="s">
        <v>0</v>
      </c>
      <c r="L25" s="111">
        <v>104100</v>
      </c>
      <c r="M25" s="112">
        <v>46000</v>
      </c>
      <c r="N25" s="106">
        <v>46000</v>
      </c>
      <c r="O25" s="114">
        <f t="shared" si="1"/>
        <v>0.44188280499519694</v>
      </c>
      <c r="P25" s="115" t="s">
        <v>0</v>
      </c>
    </row>
    <row r="26" spans="1:16" s="12" customFormat="1" ht="84" customHeight="1">
      <c r="A26" s="95" t="s">
        <v>58</v>
      </c>
      <c r="B26" s="104" t="s">
        <v>59</v>
      </c>
      <c r="C26" s="105" t="s">
        <v>5</v>
      </c>
      <c r="D26" s="104" t="s">
        <v>60</v>
      </c>
      <c r="E26" s="50">
        <v>41307</v>
      </c>
      <c r="F26" s="48" t="s">
        <v>81</v>
      </c>
      <c r="G26" s="48" t="s">
        <v>92</v>
      </c>
      <c r="H26" s="44" t="s">
        <v>0</v>
      </c>
      <c r="I26" s="44" t="s">
        <v>0</v>
      </c>
      <c r="J26" s="124">
        <v>69.8</v>
      </c>
      <c r="K26" s="45" t="s">
        <v>0</v>
      </c>
      <c r="L26" s="111">
        <v>543350</v>
      </c>
      <c r="M26" s="112">
        <v>400000</v>
      </c>
      <c r="N26" s="106">
        <v>231480</v>
      </c>
      <c r="O26" s="114">
        <f t="shared" si="1"/>
        <v>0.4260237416030183</v>
      </c>
      <c r="P26" s="116" t="s">
        <v>102</v>
      </c>
    </row>
    <row r="27" spans="1:16" s="12" customFormat="1" ht="84" customHeight="1">
      <c r="A27" s="96" t="s">
        <v>61</v>
      </c>
      <c r="B27" s="100" t="s">
        <v>55</v>
      </c>
      <c r="C27" s="101" t="s">
        <v>56</v>
      </c>
      <c r="D27" s="100" t="s">
        <v>62</v>
      </c>
      <c r="E27" s="49">
        <v>41276</v>
      </c>
      <c r="F27" s="48" t="s">
        <v>93</v>
      </c>
      <c r="G27" s="48" t="s">
        <v>94</v>
      </c>
      <c r="H27" s="44" t="s">
        <v>0</v>
      </c>
      <c r="I27" s="44" t="s">
        <v>0</v>
      </c>
      <c r="J27" s="124">
        <v>69.4</v>
      </c>
      <c r="K27" s="45" t="s">
        <v>0</v>
      </c>
      <c r="L27" s="111">
        <v>108416</v>
      </c>
      <c r="M27" s="112">
        <v>47700</v>
      </c>
      <c r="N27" s="106" t="s">
        <v>101</v>
      </c>
      <c r="O27" s="117" t="s">
        <v>0</v>
      </c>
      <c r="P27" s="118" t="s">
        <v>102</v>
      </c>
    </row>
    <row r="28" spans="1:16" s="12" customFormat="1" ht="84" customHeight="1">
      <c r="A28" s="96" t="s">
        <v>63</v>
      </c>
      <c r="B28" s="104" t="s">
        <v>64</v>
      </c>
      <c r="C28" s="105" t="s">
        <v>6</v>
      </c>
      <c r="D28" s="104" t="s">
        <v>65</v>
      </c>
      <c r="E28" s="50">
        <v>41307</v>
      </c>
      <c r="F28" s="48" t="s">
        <v>95</v>
      </c>
      <c r="G28" s="48" t="s">
        <v>95</v>
      </c>
      <c r="H28" s="44" t="s">
        <v>0</v>
      </c>
      <c r="I28" s="44" t="s">
        <v>0</v>
      </c>
      <c r="J28" s="124">
        <v>67</v>
      </c>
      <c r="K28" s="45" t="s">
        <v>0</v>
      </c>
      <c r="L28" s="111">
        <v>497000</v>
      </c>
      <c r="M28" s="112">
        <v>217000</v>
      </c>
      <c r="N28" s="106" t="s">
        <v>101</v>
      </c>
      <c r="O28" s="117" t="s">
        <v>0</v>
      </c>
      <c r="P28" s="119" t="s">
        <v>102</v>
      </c>
    </row>
    <row r="29" spans="1:16" s="12" customFormat="1" ht="84" customHeight="1">
      <c r="A29" s="94" t="s">
        <v>66</v>
      </c>
      <c r="B29" s="100" t="s">
        <v>46</v>
      </c>
      <c r="C29" s="101" t="s">
        <v>8</v>
      </c>
      <c r="D29" s="100" t="s">
        <v>67</v>
      </c>
      <c r="E29" s="49">
        <v>41276</v>
      </c>
      <c r="F29" s="48" t="s">
        <v>87</v>
      </c>
      <c r="G29" s="48" t="s">
        <v>88</v>
      </c>
      <c r="H29" s="44" t="s">
        <v>0</v>
      </c>
      <c r="I29" s="55" t="s">
        <v>0</v>
      </c>
      <c r="J29" s="124">
        <v>65.2</v>
      </c>
      <c r="K29" s="45" t="s">
        <v>0</v>
      </c>
      <c r="L29" s="111">
        <v>66000</v>
      </c>
      <c r="M29" s="112">
        <v>49500</v>
      </c>
      <c r="N29" s="106" t="s">
        <v>101</v>
      </c>
      <c r="O29" s="117" t="s">
        <v>0</v>
      </c>
      <c r="P29" s="118" t="s">
        <v>102</v>
      </c>
    </row>
    <row r="30" spans="1:16" s="12" customFormat="1" ht="84" customHeight="1">
      <c r="A30" s="94" t="s">
        <v>68</v>
      </c>
      <c r="B30" s="100" t="s">
        <v>55</v>
      </c>
      <c r="C30" s="101" t="s">
        <v>56</v>
      </c>
      <c r="D30" s="100" t="s">
        <v>69</v>
      </c>
      <c r="E30" s="49">
        <v>41276</v>
      </c>
      <c r="F30" s="48" t="s">
        <v>96</v>
      </c>
      <c r="G30" s="48" t="s">
        <v>88</v>
      </c>
      <c r="H30" s="44" t="s">
        <v>0</v>
      </c>
      <c r="I30" s="52" t="s">
        <v>0</v>
      </c>
      <c r="J30" s="124">
        <v>65</v>
      </c>
      <c r="K30" s="45" t="s">
        <v>0</v>
      </c>
      <c r="L30" s="111">
        <v>39200</v>
      </c>
      <c r="M30" s="112">
        <v>17200</v>
      </c>
      <c r="N30" s="106" t="s">
        <v>101</v>
      </c>
      <c r="O30" s="117" t="s">
        <v>0</v>
      </c>
      <c r="P30" s="116" t="s">
        <v>102</v>
      </c>
    </row>
    <row r="31" spans="1:16" s="12" customFormat="1" ht="84" customHeight="1">
      <c r="A31" s="94" t="s">
        <v>70</v>
      </c>
      <c r="B31" s="104" t="s">
        <v>71</v>
      </c>
      <c r="C31" s="105" t="s">
        <v>6</v>
      </c>
      <c r="D31" s="104" t="s">
        <v>72</v>
      </c>
      <c r="E31" s="50">
        <v>41307</v>
      </c>
      <c r="F31" s="48" t="s">
        <v>97</v>
      </c>
      <c r="G31" s="48" t="s">
        <v>98</v>
      </c>
      <c r="H31" s="44" t="s">
        <v>0</v>
      </c>
      <c r="I31" s="56" t="s">
        <v>102</v>
      </c>
      <c r="J31" s="124">
        <v>62</v>
      </c>
      <c r="K31" s="45" t="s">
        <v>103</v>
      </c>
      <c r="L31" s="111">
        <v>266000</v>
      </c>
      <c r="M31" s="112">
        <v>70000</v>
      </c>
      <c r="N31" s="107">
        <v>0</v>
      </c>
      <c r="O31" s="120">
        <f t="shared" si="1"/>
        <v>0</v>
      </c>
      <c r="P31" s="121" t="s">
        <v>0</v>
      </c>
    </row>
    <row r="32" spans="1:16" s="12" customFormat="1" ht="84" customHeight="1" thickBot="1">
      <c r="A32" s="94" t="s">
        <v>73</v>
      </c>
      <c r="B32" s="102" t="s">
        <v>74</v>
      </c>
      <c r="C32" s="103" t="s">
        <v>8</v>
      </c>
      <c r="D32" s="102" t="s">
        <v>75</v>
      </c>
      <c r="E32" s="51">
        <v>41335</v>
      </c>
      <c r="F32" s="48" t="s">
        <v>99</v>
      </c>
      <c r="G32" s="48" t="s">
        <v>100</v>
      </c>
      <c r="H32" s="46" t="s">
        <v>0</v>
      </c>
      <c r="I32" s="57" t="s">
        <v>102</v>
      </c>
      <c r="J32" s="125">
        <v>55.6</v>
      </c>
      <c r="K32" s="45" t="s">
        <v>104</v>
      </c>
      <c r="L32" s="111">
        <v>67500</v>
      </c>
      <c r="M32" s="113">
        <v>49950</v>
      </c>
      <c r="N32" s="107">
        <v>0</v>
      </c>
      <c r="O32" s="120">
        <f t="shared" si="1"/>
        <v>0</v>
      </c>
      <c r="P32" s="122" t="s">
        <v>0</v>
      </c>
    </row>
    <row r="33" spans="1:16" s="12" customFormat="1" ht="57" customHeight="1" thickBot="1">
      <c r="A33" s="85" t="s">
        <v>7</v>
      </c>
      <c r="B33" s="31" t="s">
        <v>22</v>
      </c>
      <c r="C33" s="31" t="s">
        <v>22</v>
      </c>
      <c r="D33" s="31" t="s">
        <v>22</v>
      </c>
      <c r="E33" s="47"/>
      <c r="F33" s="47" t="s">
        <v>22</v>
      </c>
      <c r="G33" s="47" t="s">
        <v>22</v>
      </c>
      <c r="H33" s="47">
        <v>0</v>
      </c>
      <c r="I33" s="54">
        <v>2</v>
      </c>
      <c r="J33" s="126">
        <f>SUM(J15:J32)</f>
        <v>1254.7999999999997</v>
      </c>
      <c r="K33" s="40" t="s">
        <v>22</v>
      </c>
      <c r="L33" s="108">
        <f>SUM(L15:L32)</f>
        <v>2609333</v>
      </c>
      <c r="M33" s="108">
        <f>SUM(M15:M32)</f>
        <v>1417370</v>
      </c>
      <c r="N33" s="108">
        <f>SUM(N15:N32)</f>
        <v>797500</v>
      </c>
      <c r="O33" s="127">
        <f>N33/L33</f>
        <v>0.305633661935828</v>
      </c>
      <c r="P33" s="53" t="s">
        <v>0</v>
      </c>
    </row>
    <row r="34" spans="1:16" s="12" customFormat="1" ht="49.5" customHeight="1">
      <c r="A34" s="87" t="s">
        <v>105</v>
      </c>
      <c r="B34" s="88"/>
      <c r="C34" s="89" t="s">
        <v>106</v>
      </c>
      <c r="D34" s="89"/>
      <c r="E34" s="43"/>
      <c r="F34" s="38"/>
      <c r="G34" s="38"/>
      <c r="H34" s="38"/>
      <c r="I34" s="38"/>
      <c r="J34" s="38"/>
      <c r="K34" s="38"/>
      <c r="L34" s="27"/>
      <c r="M34" s="27"/>
      <c r="N34" s="39"/>
      <c r="O34" s="15"/>
      <c r="P34" s="13"/>
    </row>
    <row r="35" spans="1:14" ht="27.75">
      <c r="A35" s="141" t="s">
        <v>120</v>
      </c>
      <c r="B35" s="141"/>
      <c r="C35" s="90"/>
      <c r="D35" s="91"/>
      <c r="E35" s="21"/>
      <c r="F35" s="23"/>
      <c r="G35" s="23"/>
      <c r="H35" s="23"/>
      <c r="I35" s="23"/>
      <c r="J35" s="24"/>
      <c r="K35" s="24"/>
      <c r="L35" s="20"/>
      <c r="M35" s="27"/>
      <c r="N35" s="25"/>
    </row>
    <row r="36" spans="1:14" ht="23.25" customHeight="1">
      <c r="A36" s="141" t="s">
        <v>121</v>
      </c>
      <c r="B36" s="141"/>
      <c r="C36" s="90"/>
      <c r="D36" s="91"/>
      <c r="E36" s="21"/>
      <c r="F36" s="23"/>
      <c r="G36" s="23"/>
      <c r="H36" s="23"/>
      <c r="I36" s="23"/>
      <c r="J36" s="24"/>
      <c r="K36" s="24"/>
      <c r="L36" s="20"/>
      <c r="M36" s="20"/>
      <c r="N36" s="25"/>
    </row>
    <row r="37" spans="1:14" ht="23.25" customHeight="1">
      <c r="A37" s="86"/>
      <c r="B37" s="86"/>
      <c r="C37" s="35"/>
      <c r="D37" s="21"/>
      <c r="E37" s="21"/>
      <c r="F37" s="23"/>
      <c r="G37" s="23"/>
      <c r="H37" s="23"/>
      <c r="I37" s="23"/>
      <c r="J37" s="24"/>
      <c r="K37" s="24"/>
      <c r="L37" s="20"/>
      <c r="M37" s="20"/>
      <c r="N37" s="25"/>
    </row>
    <row r="38" spans="1:14" ht="27.75">
      <c r="A38" s="19"/>
      <c r="B38" s="22"/>
      <c r="C38" s="26"/>
      <c r="D38" s="26"/>
      <c r="E38" s="26"/>
      <c r="F38" s="23"/>
      <c r="G38" s="23"/>
      <c r="H38" s="23"/>
      <c r="I38" s="23"/>
      <c r="J38" s="24"/>
      <c r="K38" s="24"/>
      <c r="L38" s="27"/>
      <c r="M38" s="27"/>
      <c r="N38" s="25"/>
    </row>
    <row r="39" spans="1:14" ht="27.75">
      <c r="A39" s="17"/>
      <c r="B39" s="18"/>
      <c r="C39" s="28"/>
      <c r="D39" s="29"/>
      <c r="E39" s="29"/>
      <c r="F39" s="23"/>
      <c r="G39" s="23"/>
      <c r="H39" s="23"/>
      <c r="I39" s="23"/>
      <c r="J39" s="24"/>
      <c r="K39" s="24"/>
      <c r="L39" s="23"/>
      <c r="M39" s="24"/>
      <c r="N39" s="25"/>
    </row>
    <row r="40" spans="1:14" ht="27.75">
      <c r="A40" s="17"/>
      <c r="B40" s="18"/>
      <c r="C40" s="28"/>
      <c r="D40" s="29"/>
      <c r="E40" s="29"/>
      <c r="F40" s="23"/>
      <c r="G40" s="23"/>
      <c r="H40" s="23"/>
      <c r="I40" s="23"/>
      <c r="J40" s="24"/>
      <c r="K40" s="24"/>
      <c r="L40" s="23"/>
      <c r="M40" s="24"/>
      <c r="N40" s="25"/>
    </row>
    <row r="41" spans="1:14" ht="27.75">
      <c r="A41" s="34"/>
      <c r="C41" s="29"/>
      <c r="D41" s="29"/>
      <c r="E41" s="29"/>
      <c r="F41" s="23"/>
      <c r="G41" s="23"/>
      <c r="H41" s="23"/>
      <c r="I41" s="23"/>
      <c r="J41" s="24"/>
      <c r="K41" s="24"/>
      <c r="L41" s="23"/>
      <c r="M41" s="24"/>
      <c r="N41" s="25"/>
    </row>
    <row r="42" spans="3:14" ht="27.75">
      <c r="C42" s="29"/>
      <c r="D42" s="29"/>
      <c r="E42" s="29"/>
      <c r="F42" s="23"/>
      <c r="G42" s="23"/>
      <c r="H42" s="23"/>
      <c r="I42" s="23"/>
      <c r="J42" s="24"/>
      <c r="K42" s="24"/>
      <c r="L42" s="23"/>
      <c r="M42" s="24"/>
      <c r="N42" s="25"/>
    </row>
    <row r="43" spans="3:14" ht="27.75">
      <c r="C43" s="29"/>
      <c r="D43" s="29"/>
      <c r="E43" s="29"/>
      <c r="F43" s="23"/>
      <c r="G43" s="23"/>
      <c r="H43" s="23"/>
      <c r="I43" s="23"/>
      <c r="J43" s="24"/>
      <c r="K43" s="24"/>
      <c r="L43" s="23"/>
      <c r="M43" s="24"/>
      <c r="N43" s="25"/>
    </row>
    <row r="44" spans="3:14" ht="27.75">
      <c r="C44" s="29"/>
      <c r="D44" s="29"/>
      <c r="E44" s="29"/>
      <c r="F44" s="23"/>
      <c r="G44" s="23"/>
      <c r="H44" s="23"/>
      <c r="I44" s="23"/>
      <c r="J44" s="24"/>
      <c r="K44" s="24"/>
      <c r="L44" s="23"/>
      <c r="M44" s="24"/>
      <c r="N44" s="25"/>
    </row>
    <row r="45" spans="3:14" ht="27.75">
      <c r="C45" s="29"/>
      <c r="D45" s="29"/>
      <c r="E45" s="29"/>
      <c r="F45" s="23"/>
      <c r="G45" s="23"/>
      <c r="H45" s="23"/>
      <c r="I45" s="23"/>
      <c r="J45" s="24"/>
      <c r="K45" s="24"/>
      <c r="L45" s="23"/>
      <c r="M45" s="24"/>
      <c r="N45" s="25"/>
    </row>
    <row r="46" spans="3:14" ht="27.75">
      <c r="C46" s="29"/>
      <c r="D46" s="29"/>
      <c r="E46" s="29"/>
      <c r="F46" s="23"/>
      <c r="G46" s="23"/>
      <c r="H46" s="23"/>
      <c r="I46" s="23"/>
      <c r="J46" s="24"/>
      <c r="K46" s="24"/>
      <c r="L46" s="23"/>
      <c r="M46" s="24"/>
      <c r="N46" s="25"/>
    </row>
    <row r="47" spans="3:14" ht="27.75">
      <c r="C47" s="29"/>
      <c r="D47" s="29"/>
      <c r="E47" s="29"/>
      <c r="F47" s="23"/>
      <c r="G47" s="23"/>
      <c r="H47" s="23"/>
      <c r="I47" s="23"/>
      <c r="J47" s="24"/>
      <c r="K47" s="24"/>
      <c r="L47" s="23"/>
      <c r="M47" s="24"/>
      <c r="N47" s="25"/>
    </row>
    <row r="48" spans="3:14" ht="27.75">
      <c r="C48" s="29"/>
      <c r="D48" s="29"/>
      <c r="E48" s="29"/>
      <c r="F48" s="23"/>
      <c r="G48" s="23"/>
      <c r="H48" s="23"/>
      <c r="I48" s="23"/>
      <c r="J48" s="24"/>
      <c r="K48" s="24"/>
      <c r="L48" s="23"/>
      <c r="M48" s="24"/>
      <c r="N48" s="25"/>
    </row>
    <row r="49" spans="3:14" ht="27.75">
      <c r="C49" s="29"/>
      <c r="D49" s="29"/>
      <c r="E49" s="29"/>
      <c r="F49" s="23"/>
      <c r="G49" s="23"/>
      <c r="H49" s="23"/>
      <c r="I49" s="23"/>
      <c r="J49" s="24"/>
      <c r="K49" s="24"/>
      <c r="L49" s="23"/>
      <c r="M49" s="24"/>
      <c r="N49" s="25"/>
    </row>
    <row r="50" spans="3:14" ht="27.75">
      <c r="C50" s="29"/>
      <c r="D50" s="29"/>
      <c r="E50" s="29"/>
      <c r="F50" s="23"/>
      <c r="G50" s="23"/>
      <c r="H50" s="23"/>
      <c r="I50" s="23"/>
      <c r="J50" s="24"/>
      <c r="K50" s="24"/>
      <c r="L50" s="23"/>
      <c r="M50" s="24"/>
      <c r="N50" s="25"/>
    </row>
    <row r="51" spans="3:14" ht="27.75">
      <c r="C51" s="29"/>
      <c r="D51" s="29"/>
      <c r="E51" s="29"/>
      <c r="F51" s="23"/>
      <c r="G51" s="23"/>
      <c r="H51" s="23"/>
      <c r="I51" s="23"/>
      <c r="J51" s="24"/>
      <c r="K51" s="24"/>
      <c r="L51" s="23"/>
      <c r="M51" s="24"/>
      <c r="N51" s="25"/>
    </row>
    <row r="52" spans="3:14" ht="27.75">
      <c r="C52" s="29"/>
      <c r="D52" s="29"/>
      <c r="E52" s="29"/>
      <c r="F52" s="23"/>
      <c r="G52" s="23"/>
      <c r="H52" s="23"/>
      <c r="I52" s="23"/>
      <c r="J52" s="24"/>
      <c r="K52" s="24"/>
      <c r="L52" s="23"/>
      <c r="M52" s="24"/>
      <c r="N52" s="25"/>
    </row>
  </sheetData>
  <sheetProtection/>
  <autoFilter ref="A14:N33"/>
  <mergeCells count="19">
    <mergeCell ref="A35:B35"/>
    <mergeCell ref="A36:B36"/>
    <mergeCell ref="A3:N3"/>
    <mergeCell ref="I13:I14"/>
    <mergeCell ref="F13:G13"/>
    <mergeCell ref="A13:A14"/>
    <mergeCell ref="B13:B14"/>
    <mergeCell ref="C13:C14"/>
    <mergeCell ref="D13:D14"/>
    <mergeCell ref="H13:H14"/>
    <mergeCell ref="P13:P14"/>
    <mergeCell ref="A11:P11"/>
    <mergeCell ref="O13:O14"/>
    <mergeCell ref="J13:J14"/>
    <mergeCell ref="K13:K14"/>
    <mergeCell ref="L13:L14"/>
    <mergeCell ref="M13:M14"/>
    <mergeCell ref="N13:N14"/>
    <mergeCell ref="E13:E14"/>
  </mergeCells>
  <dataValidations count="1">
    <dataValidation operator="lessThanOrEqual" allowBlank="1" showInputMessage="1" showErrorMessage="1" sqref="M15:M32"/>
  </dataValidations>
  <printOptions horizontalCentered="1"/>
  <pageMargins left="0.3937007874015748" right="0.3937007874015748" top="0.4330708661417323" bottom="0.3937007874015748" header="0.1968503937007874" footer="0.1968503937007874"/>
  <pageSetup fitToHeight="1" fitToWidth="1" horizontalDpi="600" verticalDpi="600" orientation="portrait" paperSize="9" scale="31" r:id="rId1"/>
  <headerFooter alignWithMargins="0">
    <oddFooter>&amp;L&amp;"Arial CE,Kurzíva"&amp;11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Bauerová Jana</cp:lastModifiedBy>
  <cp:lastPrinted>2013-11-29T07:09:28Z</cp:lastPrinted>
  <dcterms:created xsi:type="dcterms:W3CDTF">2006-01-25T13:32:26Z</dcterms:created>
  <dcterms:modified xsi:type="dcterms:W3CDTF">2013-11-29T07:11:28Z</dcterms:modified>
  <cp:category/>
  <cp:version/>
  <cp:contentType/>
  <cp:contentStatus/>
</cp:coreProperties>
</file>